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84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5" i="1" a="1"/>
  <c r="K35" s="1"/>
  <c r="E40"/>
  <c r="D20" a="1"/>
  <c r="D20" s="1"/>
  <c r="K42" l="1"/>
  <c r="K40"/>
  <c r="K38"/>
  <c r="K36"/>
  <c r="K41"/>
  <c r="K39"/>
  <c r="K37"/>
  <c r="I23"/>
  <c r="G23"/>
  <c r="E23"/>
  <c r="I22"/>
  <c r="G22"/>
  <c r="E22"/>
  <c r="I21"/>
  <c r="G21"/>
  <c r="E21"/>
  <c r="I20"/>
  <c r="G20"/>
  <c r="E20"/>
  <c r="H23"/>
  <c r="F23"/>
  <c r="D23"/>
  <c r="H22"/>
  <c r="F22"/>
  <c r="D22"/>
  <c r="H21"/>
  <c r="F21"/>
  <c r="D21"/>
  <c r="H20"/>
  <c r="F20"/>
  <c r="L24" l="1" a="1"/>
  <c r="L24"/>
  <c r="L27"/>
  <c r="L25"/>
  <c r="L26"/>
  <c r="L14" a="1"/>
  <c r="L14" l="1"/>
  <c r="O17"/>
  <c r="O16"/>
  <c r="O15"/>
  <c r="O14"/>
  <c r="N17"/>
  <c r="N16"/>
  <c r="N15"/>
  <c r="N14"/>
  <c r="M17"/>
  <c r="M16"/>
  <c r="M15"/>
  <c r="M14"/>
  <c r="L17"/>
  <c r="L16"/>
  <c r="L15"/>
  <c r="L19" l="1" a="1"/>
  <c r="L19" l="1"/>
  <c r="M22"/>
  <c r="M21"/>
  <c r="M20"/>
  <c r="M19"/>
  <c r="L22"/>
  <c r="L21"/>
  <c r="L20"/>
  <c r="O22"/>
  <c r="O21"/>
  <c r="O20"/>
  <c r="O19"/>
  <c r="N22"/>
  <c r="N21"/>
  <c r="N20"/>
  <c r="N19"/>
  <c r="L29" l="1" a="1"/>
  <c r="L29" l="1"/>
  <c r="L30"/>
  <c r="L32"/>
  <c r="L31"/>
</calcChain>
</file>

<file path=xl/sharedStrings.xml><?xml version="1.0" encoding="utf-8"?>
<sst xmlns="http://schemas.openxmlformats.org/spreadsheetml/2006/main" count="41" uniqueCount="37">
  <si>
    <t>A</t>
  </si>
  <si>
    <t>B</t>
  </si>
  <si>
    <t>C</t>
  </si>
  <si>
    <t>X1</t>
  </si>
  <si>
    <t>Y1</t>
  </si>
  <si>
    <t>X2</t>
  </si>
  <si>
    <t>Y2</t>
  </si>
  <si>
    <t>سیستم اول</t>
  </si>
  <si>
    <t>سیستم دوم</t>
  </si>
  <si>
    <t>A=</t>
  </si>
  <si>
    <t>AT=</t>
  </si>
  <si>
    <t>L=</t>
  </si>
  <si>
    <t>(At*A)^-1*(At*L)</t>
  </si>
  <si>
    <t>a</t>
  </si>
  <si>
    <t>b</t>
  </si>
  <si>
    <t>c</t>
  </si>
  <si>
    <t>d</t>
  </si>
  <si>
    <t>X3</t>
  </si>
  <si>
    <t>Y3</t>
  </si>
  <si>
    <t>X4</t>
  </si>
  <si>
    <t>Y4</t>
  </si>
  <si>
    <t>(A_New) * X =</t>
  </si>
  <si>
    <t>A_New =</t>
  </si>
  <si>
    <t xml:space="preserve">جواب نهایی 
مختصات نقاط
در سیستم دوم </t>
  </si>
  <si>
    <t>مقدار 4 مجهول 
مقیاس
دوران
انتقال در جهت x , y</t>
  </si>
  <si>
    <t>مطابق جدول مقابل مختصات نقاط A و B و C در دو سیستم مختصات معلوم است 
الف ) مقدار پارامترهای ترانسفرماسیون دو بعدی شامل مقیاس و دوران و انتقال را محاسبه کنید.
ب) مختصات نقاط شماره 1 و 2 و 3 و 4 در سیستم اول داده شده آنها را در سیستم دوم محاسبه کنید.</t>
  </si>
  <si>
    <t xml:space="preserve">X = </t>
  </si>
  <si>
    <t>مرحله اول</t>
  </si>
  <si>
    <t>مرحله دوم</t>
  </si>
  <si>
    <t>At*A =</t>
  </si>
  <si>
    <t>(At*A)^-1 =</t>
  </si>
  <si>
    <t>At*L =</t>
  </si>
  <si>
    <t>X =</t>
  </si>
  <si>
    <t>مقیاس</t>
  </si>
  <si>
    <t>دوران</t>
  </si>
  <si>
    <t>انتقال در جهت X</t>
  </si>
  <si>
    <t>انتقال در جهت Y</t>
  </si>
</sst>
</file>

<file path=xl/styles.xml><?xml version="1.0" encoding="utf-8"?>
<styleSheet xmlns="http://schemas.openxmlformats.org/spreadsheetml/2006/main">
  <numFmts count="1">
    <numFmt numFmtId="165" formatCode="0.000"/>
  </numFmts>
  <fonts count="3">
    <font>
      <sz val="14"/>
      <color theme="1"/>
      <name val="Arial"/>
      <family val="2"/>
      <charset val="178"/>
    </font>
    <font>
      <sz val="14"/>
      <color rgb="FFFF0000"/>
      <name val="Arial"/>
      <family val="2"/>
      <charset val="178"/>
    </font>
    <font>
      <sz val="9"/>
      <color theme="1"/>
      <name val="Arial"/>
      <family val="2"/>
      <charset val="17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8" borderId="0" xfId="0" applyFill="1"/>
    <xf numFmtId="165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right" vertical="center" wrapText="1"/>
    </xf>
    <xf numFmtId="0" fontId="0" fillId="10" borderId="9" xfId="0" applyFill="1" applyBorder="1" applyAlignment="1">
      <alignment horizontal="right" vertical="center"/>
    </xf>
    <xf numFmtId="0" fontId="0" fillId="10" borderId="10" xfId="0" applyFill="1" applyBorder="1" applyAlignment="1">
      <alignment horizontal="right" vertical="center"/>
    </xf>
    <xf numFmtId="0" fontId="0" fillId="10" borderId="7" xfId="0" applyFill="1" applyBorder="1" applyAlignment="1">
      <alignment horizontal="right" vertical="center"/>
    </xf>
    <xf numFmtId="0" fontId="0" fillId="10" borderId="0" xfId="0" applyFill="1" applyBorder="1" applyAlignment="1">
      <alignment horizontal="right" vertical="center"/>
    </xf>
    <xf numFmtId="0" fontId="0" fillId="10" borderId="6" xfId="0" applyFill="1" applyBorder="1" applyAlignment="1">
      <alignment horizontal="right" vertical="center"/>
    </xf>
    <xf numFmtId="0" fontId="0" fillId="10" borderId="11" xfId="0" applyFill="1" applyBorder="1" applyAlignment="1">
      <alignment horizontal="right" vertical="center"/>
    </xf>
    <xf numFmtId="0" fontId="0" fillId="10" borderId="2" xfId="0" applyFill="1" applyBorder="1" applyAlignment="1">
      <alignment horizontal="right" vertical="center"/>
    </xf>
    <xf numFmtId="0" fontId="0" fillId="10" borderId="12" xfId="0" applyFill="1" applyBorder="1" applyAlignment="1">
      <alignment horizontal="right" vertical="center"/>
    </xf>
    <xf numFmtId="0" fontId="1" fillId="8" borderId="0" xfId="0" applyFont="1" applyFill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2"/>
  <sheetViews>
    <sheetView tabSelected="1" topLeftCell="A22" zoomScale="85" zoomScaleNormal="85" workbookViewId="0">
      <selection activeCell="H29" sqref="H29"/>
    </sheetView>
  </sheetViews>
  <sheetFormatPr defaultRowHeight="18"/>
  <cols>
    <col min="4" max="4" width="11.453125" bestFit="1" customWidth="1"/>
    <col min="7" max="7" width="10.26953125" bestFit="1" customWidth="1"/>
    <col min="8" max="8" width="8.26953125" bestFit="1" customWidth="1"/>
    <col min="9" max="9" width="11.6328125" bestFit="1" customWidth="1"/>
    <col min="11" max="11" width="11.26953125" bestFit="1" customWidth="1"/>
    <col min="12" max="12" width="12" bestFit="1" customWidth="1"/>
    <col min="13" max="15" width="8.81640625" bestFit="1" customWidth="1"/>
  </cols>
  <sheetData>
    <row r="1" spans="2:15">
      <c r="E1" s="3" t="s">
        <v>7</v>
      </c>
      <c r="F1" s="3"/>
      <c r="G1" s="4" t="s">
        <v>8</v>
      </c>
      <c r="H1" s="4"/>
      <c r="I1" s="33" t="s">
        <v>25</v>
      </c>
      <c r="J1" s="34"/>
      <c r="K1" s="34"/>
      <c r="L1" s="34"/>
      <c r="M1" s="34"/>
      <c r="N1" s="35"/>
    </row>
    <row r="2" spans="2:15">
      <c r="D2" s="2"/>
      <c r="E2" s="6" t="s">
        <v>3</v>
      </c>
      <c r="F2" s="6" t="s">
        <v>4</v>
      </c>
      <c r="G2" s="8" t="s">
        <v>5</v>
      </c>
      <c r="H2" s="8" t="s">
        <v>6</v>
      </c>
      <c r="I2" s="36"/>
      <c r="J2" s="37"/>
      <c r="K2" s="37"/>
      <c r="L2" s="37"/>
      <c r="M2" s="37"/>
      <c r="N2" s="38"/>
    </row>
    <row r="3" spans="2:15">
      <c r="D3" s="2" t="s">
        <v>0</v>
      </c>
      <c r="E3" s="6">
        <v>121.622</v>
      </c>
      <c r="F3" s="6">
        <v>-128.066</v>
      </c>
      <c r="G3" s="9">
        <v>1049422.3999999999</v>
      </c>
      <c r="H3" s="9">
        <v>51089.2</v>
      </c>
      <c r="I3" s="36"/>
      <c r="J3" s="37"/>
      <c r="K3" s="37"/>
      <c r="L3" s="37"/>
      <c r="M3" s="37"/>
      <c r="N3" s="38"/>
    </row>
    <row r="4" spans="2:15">
      <c r="D4" s="2" t="s">
        <v>1</v>
      </c>
      <c r="E4" s="6">
        <v>141.22800000000001</v>
      </c>
      <c r="F4" s="6">
        <v>187.71799999999999</v>
      </c>
      <c r="G4" s="9">
        <v>1049413.95</v>
      </c>
      <c r="H4" s="9">
        <v>49659.3</v>
      </c>
      <c r="I4" s="36"/>
      <c r="J4" s="37"/>
      <c r="K4" s="37"/>
      <c r="L4" s="37"/>
      <c r="M4" s="37"/>
      <c r="N4" s="38"/>
    </row>
    <row r="5" spans="2:15">
      <c r="D5" s="2" t="s">
        <v>2</v>
      </c>
      <c r="E5" s="6">
        <v>175.80199999999999</v>
      </c>
      <c r="F5" s="6">
        <v>135.72800000000001</v>
      </c>
      <c r="G5" s="9">
        <v>1049244.95</v>
      </c>
      <c r="H5" s="9">
        <v>49884.95</v>
      </c>
      <c r="I5" s="36"/>
      <c r="J5" s="37"/>
      <c r="K5" s="37"/>
      <c r="L5" s="37"/>
      <c r="M5" s="37"/>
      <c r="N5" s="38"/>
    </row>
    <row r="6" spans="2:15">
      <c r="D6" s="2">
        <v>1</v>
      </c>
      <c r="E6" s="10">
        <v>174.148</v>
      </c>
      <c r="F6" s="10">
        <v>-120.262</v>
      </c>
      <c r="G6" s="5"/>
      <c r="H6" s="5"/>
      <c r="I6" s="36"/>
      <c r="J6" s="37"/>
      <c r="K6" s="37"/>
      <c r="L6" s="37"/>
      <c r="M6" s="37"/>
      <c r="N6" s="38"/>
    </row>
    <row r="7" spans="2:15">
      <c r="D7" s="2">
        <v>2</v>
      </c>
      <c r="E7" s="10">
        <v>513.52</v>
      </c>
      <c r="F7" s="10">
        <v>-192.13</v>
      </c>
      <c r="G7" s="5"/>
      <c r="H7" s="5"/>
      <c r="I7" s="36"/>
      <c r="J7" s="37"/>
      <c r="K7" s="37"/>
      <c r="L7" s="37"/>
      <c r="M7" s="37"/>
      <c r="N7" s="38"/>
    </row>
    <row r="8" spans="2:15">
      <c r="D8" s="2">
        <v>3</v>
      </c>
      <c r="E8" s="10">
        <v>754.44399999999996</v>
      </c>
      <c r="F8" s="10">
        <v>-67.706000000000003</v>
      </c>
      <c r="G8" s="5"/>
      <c r="H8" s="5"/>
      <c r="I8" s="36"/>
      <c r="J8" s="37"/>
      <c r="K8" s="37"/>
      <c r="L8" s="37"/>
      <c r="M8" s="37"/>
      <c r="N8" s="38"/>
    </row>
    <row r="9" spans="2:15">
      <c r="D9" s="2">
        <v>4</v>
      </c>
      <c r="E9" s="10">
        <v>972.78800000000001</v>
      </c>
      <c r="F9" s="10">
        <v>120.944</v>
      </c>
      <c r="G9" s="5"/>
      <c r="H9" s="5"/>
      <c r="I9" s="39"/>
      <c r="J9" s="40"/>
      <c r="K9" s="40"/>
      <c r="L9" s="40"/>
      <c r="M9" s="40"/>
      <c r="N9" s="41"/>
    </row>
    <row r="11" spans="2:15">
      <c r="C11" s="26" t="s">
        <v>26</v>
      </c>
      <c r="D11" s="42" t="s">
        <v>12</v>
      </c>
      <c r="E11" s="1"/>
    </row>
    <row r="13" spans="2:15">
      <c r="B13" s="43" t="s">
        <v>27</v>
      </c>
      <c r="C13" s="46" t="s">
        <v>9</v>
      </c>
      <c r="D13" s="12">
        <v>121.622</v>
      </c>
      <c r="E13" s="12">
        <v>-128.066</v>
      </c>
      <c r="F13" s="12">
        <v>1</v>
      </c>
      <c r="G13" s="12">
        <v>0</v>
      </c>
    </row>
    <row r="14" spans="2:15">
      <c r="B14" s="44"/>
      <c r="C14" s="46"/>
      <c r="D14" s="11">
        <v>-128.066</v>
      </c>
      <c r="E14" s="11">
        <v>-121.622</v>
      </c>
      <c r="F14" s="11">
        <v>0</v>
      </c>
      <c r="G14" s="11">
        <v>1</v>
      </c>
      <c r="K14" s="14" t="s">
        <v>29</v>
      </c>
      <c r="L14" s="2">
        <f t="array" ref="L14:O17">MMULT(D20:I23,D13:G18)</f>
        <v>135704.63993599999</v>
      </c>
      <c r="M14" s="2">
        <v>0</v>
      </c>
      <c r="N14" s="2">
        <v>438.65200000000004</v>
      </c>
      <c r="O14" s="2">
        <v>195.38</v>
      </c>
    </row>
    <row r="15" spans="2:15">
      <c r="B15" s="44"/>
      <c r="C15" s="46"/>
      <c r="D15" s="11">
        <v>141.22800000000001</v>
      </c>
      <c r="E15" s="11">
        <v>187.71799999999999</v>
      </c>
      <c r="F15" s="12">
        <v>1</v>
      </c>
      <c r="G15" s="12">
        <v>0</v>
      </c>
      <c r="K15" s="15"/>
      <c r="L15" s="2">
        <v>0</v>
      </c>
      <c r="M15" s="2">
        <v>135704.63993600002</v>
      </c>
      <c r="N15" s="2">
        <v>195.38</v>
      </c>
      <c r="O15" s="2">
        <v>-438.65200000000004</v>
      </c>
    </row>
    <row r="16" spans="2:15">
      <c r="B16" s="44"/>
      <c r="C16" s="46"/>
      <c r="D16" s="11">
        <v>187.71799999999999</v>
      </c>
      <c r="E16" s="11">
        <v>-141.22800000000001</v>
      </c>
      <c r="F16" s="11">
        <v>0</v>
      </c>
      <c r="G16" s="11">
        <v>1</v>
      </c>
      <c r="K16" s="15"/>
      <c r="L16" s="2">
        <v>438.65200000000004</v>
      </c>
      <c r="M16" s="2">
        <v>195.38</v>
      </c>
      <c r="N16" s="2">
        <v>3</v>
      </c>
      <c r="O16" s="2">
        <v>0</v>
      </c>
    </row>
    <row r="17" spans="2:15">
      <c r="B17" s="44"/>
      <c r="C17" s="46"/>
      <c r="D17" s="11">
        <v>175.80199999999999</v>
      </c>
      <c r="E17" s="11">
        <v>135.72800000000001</v>
      </c>
      <c r="F17" s="12">
        <v>1</v>
      </c>
      <c r="G17" s="12">
        <v>0</v>
      </c>
      <c r="K17" s="16"/>
      <c r="L17" s="2">
        <v>195.38</v>
      </c>
      <c r="M17" s="2">
        <v>-438.65200000000004</v>
      </c>
      <c r="N17" s="2">
        <v>0</v>
      </c>
      <c r="O17" s="2">
        <v>3</v>
      </c>
    </row>
    <row r="18" spans="2:15">
      <c r="B18" s="44"/>
      <c r="C18" s="46"/>
      <c r="D18" s="11">
        <v>135.72800000000001</v>
      </c>
      <c r="E18" s="11">
        <v>-175.80199999999999</v>
      </c>
      <c r="F18" s="11">
        <v>0</v>
      </c>
      <c r="G18" s="11">
        <v>1</v>
      </c>
    </row>
    <row r="19" spans="2:15">
      <c r="B19" s="44"/>
      <c r="K19" s="17" t="s">
        <v>30</v>
      </c>
      <c r="L19" s="2">
        <f t="array" ref="L19:O22">MINVERSE(L14:O17)</f>
        <v>1.6994760112296354E-5</v>
      </c>
      <c r="M19" s="2">
        <v>-8.181172177670208E-22</v>
      </c>
      <c r="N19" s="2">
        <v>-2.4849285042596743E-3</v>
      </c>
      <c r="O19" s="2">
        <v>-1.1068120769134875E-3</v>
      </c>
    </row>
    <row r="20" spans="2:15">
      <c r="B20" s="44"/>
      <c r="C20" s="17" t="s">
        <v>10</v>
      </c>
      <c r="D20" s="2">
        <f t="array" ref="D20:I23">TRANSPOSE(D13:G18)</f>
        <v>121.622</v>
      </c>
      <c r="E20" s="2">
        <v>-128.066</v>
      </c>
      <c r="F20" s="2">
        <v>141.22800000000001</v>
      </c>
      <c r="G20" s="2">
        <v>187.71799999999999</v>
      </c>
      <c r="H20" s="2">
        <v>175.80199999999999</v>
      </c>
      <c r="I20" s="2">
        <v>135.72800000000001</v>
      </c>
      <c r="K20" s="17"/>
      <c r="L20" s="2">
        <v>4.0905860888351031E-22</v>
      </c>
      <c r="M20" s="2">
        <v>1.6994760112296344E-5</v>
      </c>
      <c r="N20" s="2">
        <v>-1.1068120769134871E-3</v>
      </c>
      <c r="O20" s="2">
        <v>2.484928504259673E-3</v>
      </c>
    </row>
    <row r="21" spans="2:15">
      <c r="B21" s="44"/>
      <c r="C21" s="17"/>
      <c r="D21" s="2">
        <v>-128.066</v>
      </c>
      <c r="E21" s="2">
        <v>-121.622</v>
      </c>
      <c r="F21" s="2">
        <v>187.71799999999999</v>
      </c>
      <c r="G21" s="2">
        <v>-141.22800000000001</v>
      </c>
      <c r="H21" s="2">
        <v>135.72800000000001</v>
      </c>
      <c r="I21" s="2">
        <v>-175.80199999999999</v>
      </c>
      <c r="K21" s="17"/>
      <c r="L21" s="2">
        <v>-2.4849285042596743E-3</v>
      </c>
      <c r="M21" s="2">
        <v>-1.1068120769134866E-3</v>
      </c>
      <c r="N21" s="2">
        <v>0.76875593394595731</v>
      </c>
      <c r="O21" s="2">
        <v>1.3122518315913842E-16</v>
      </c>
    </row>
    <row r="22" spans="2:15">
      <c r="B22" s="44"/>
      <c r="C22" s="17"/>
      <c r="D22" s="2">
        <v>1</v>
      </c>
      <c r="E22" s="2">
        <v>0</v>
      </c>
      <c r="F22" s="2">
        <v>1</v>
      </c>
      <c r="G22" s="2">
        <v>0</v>
      </c>
      <c r="H22" s="2">
        <v>1</v>
      </c>
      <c r="I22" s="2">
        <v>0</v>
      </c>
      <c r="K22" s="17"/>
      <c r="L22" s="2">
        <v>-1.1068120769134873E-3</v>
      </c>
      <c r="M22" s="2">
        <v>2.484928504259673E-3</v>
      </c>
      <c r="N22" s="2">
        <v>6.5612591579569221E-17</v>
      </c>
      <c r="O22" s="2">
        <v>0.76875593394595709</v>
      </c>
    </row>
    <row r="23" spans="2:15">
      <c r="B23" s="44"/>
      <c r="C23" s="17"/>
      <c r="D23" s="2">
        <v>0</v>
      </c>
      <c r="E23" s="2">
        <v>1</v>
      </c>
      <c r="F23" s="2">
        <v>0</v>
      </c>
      <c r="G23" s="2">
        <v>1</v>
      </c>
      <c r="H23" s="2">
        <v>0</v>
      </c>
      <c r="I23" s="2">
        <v>1</v>
      </c>
    </row>
    <row r="24" spans="2:15">
      <c r="B24" s="44"/>
      <c r="K24" s="18" t="s">
        <v>31</v>
      </c>
      <c r="L24" s="5">
        <f t="array" ref="L24:L27">MMULT(D20:I23,D25:D30)</f>
        <v>469848784.64709997</v>
      </c>
    </row>
    <row r="25" spans="2:15">
      <c r="B25" s="44"/>
      <c r="C25" s="47" t="s">
        <v>11</v>
      </c>
      <c r="D25" s="13">
        <v>1049422.3999999999</v>
      </c>
      <c r="K25" s="18"/>
      <c r="L25" s="5">
        <v>183013749.07859999</v>
      </c>
    </row>
    <row r="26" spans="2:15">
      <c r="B26" s="44"/>
      <c r="C26" s="47"/>
      <c r="D26" s="13">
        <v>51089.2</v>
      </c>
      <c r="K26" s="18"/>
      <c r="L26" s="5">
        <v>3148081.3</v>
      </c>
    </row>
    <row r="27" spans="2:15">
      <c r="B27" s="44"/>
      <c r="C27" s="47"/>
      <c r="D27" s="13">
        <v>1049413.95</v>
      </c>
      <c r="K27" s="18"/>
      <c r="L27" s="5">
        <v>150633.45000000001</v>
      </c>
    </row>
    <row r="28" spans="2:15">
      <c r="B28" s="44"/>
      <c r="C28" s="47"/>
      <c r="D28" s="13">
        <v>49659.3</v>
      </c>
    </row>
    <row r="29" spans="2:15">
      <c r="B29" s="44"/>
      <c r="C29" s="47"/>
      <c r="D29" s="13">
        <v>1049244.95</v>
      </c>
      <c r="I29" s="48" t="s">
        <v>33</v>
      </c>
      <c r="J29" s="48" t="s">
        <v>13</v>
      </c>
      <c r="K29" s="19" t="s">
        <v>32</v>
      </c>
      <c r="L29" s="22">
        <f t="array" ref="L29:L32">MMULT(L19:O22,L24:L27)</f>
        <v>-4.5124936125401121</v>
      </c>
      <c r="M29" s="30" t="s">
        <v>24</v>
      </c>
    </row>
    <row r="30" spans="2:15">
      <c r="B30" s="45"/>
      <c r="C30" s="47"/>
      <c r="D30" s="13">
        <v>49884.95</v>
      </c>
      <c r="I30" s="48" t="s">
        <v>34</v>
      </c>
      <c r="J30" s="48" t="s">
        <v>14</v>
      </c>
      <c r="K30" s="20"/>
      <c r="L30" s="22">
        <v>0.25371449726679884</v>
      </c>
      <c r="M30" s="31"/>
    </row>
    <row r="31" spans="2:15">
      <c r="I31" s="48" t="s">
        <v>35</v>
      </c>
      <c r="J31" s="48" t="s">
        <v>15</v>
      </c>
      <c r="K31" s="20"/>
      <c r="L31" s="22">
        <v>1050003.7145365505</v>
      </c>
      <c r="M31" s="31"/>
    </row>
    <row r="32" spans="2:15">
      <c r="I32" s="48" t="s">
        <v>36</v>
      </c>
      <c r="J32" s="48" t="s">
        <v>16</v>
      </c>
      <c r="K32" s="21"/>
      <c r="L32" s="22">
        <v>50542.131124557869</v>
      </c>
      <c r="M32" s="32"/>
    </row>
    <row r="35" spans="2:12">
      <c r="B35" s="43" t="s">
        <v>28</v>
      </c>
      <c r="C35" s="23" t="s">
        <v>22</v>
      </c>
      <c r="D35" s="11">
        <v>174.148</v>
      </c>
      <c r="E35" s="11">
        <v>-120.262</v>
      </c>
      <c r="F35" s="2">
        <v>1</v>
      </c>
      <c r="G35" s="2">
        <v>0</v>
      </c>
      <c r="I35" s="14" t="s">
        <v>21</v>
      </c>
      <c r="J35" s="7" t="s">
        <v>3</v>
      </c>
      <c r="K35" s="27">
        <f t="array" ref="K35:K42">MMULT(D35:G42,L29:L32)</f>
        <v>1049187.3605860434</v>
      </c>
      <c r="L35" s="28" t="s">
        <v>23</v>
      </c>
    </row>
    <row r="36" spans="2:12">
      <c r="B36" s="44"/>
      <c r="C36" s="24"/>
      <c r="D36" s="11">
        <v>-120.262</v>
      </c>
      <c r="E36" s="11">
        <v>-174.148</v>
      </c>
      <c r="F36" s="2">
        <v>0</v>
      </c>
      <c r="G36" s="2">
        <v>1</v>
      </c>
      <c r="I36" s="15"/>
      <c r="J36" s="7" t="s">
        <v>4</v>
      </c>
      <c r="K36" s="27">
        <v>51040.62875911915</v>
      </c>
      <c r="L36" s="29"/>
    </row>
    <row r="37" spans="2:12">
      <c r="B37" s="44"/>
      <c r="C37" s="24"/>
      <c r="D37" s="11">
        <v>513.52</v>
      </c>
      <c r="E37" s="11">
        <v>-192.13</v>
      </c>
      <c r="F37" s="2">
        <v>1</v>
      </c>
      <c r="G37" s="2">
        <v>0</v>
      </c>
      <c r="I37" s="15"/>
      <c r="J37" s="7" t="s">
        <v>5</v>
      </c>
      <c r="K37" s="27">
        <v>1047637.7126502789</v>
      </c>
      <c r="L37" s="29"/>
    </row>
    <row r="38" spans="2:12">
      <c r="B38" s="44"/>
      <c r="C38" s="24"/>
      <c r="D38" s="11">
        <v>-192.13</v>
      </c>
      <c r="E38" s="11">
        <v>-513.52</v>
      </c>
      <c r="F38" s="2">
        <v>0</v>
      </c>
      <c r="G38" s="2">
        <v>1</v>
      </c>
      <c r="I38" s="15"/>
      <c r="J38" s="7" t="s">
        <v>6</v>
      </c>
      <c r="K38" s="27">
        <v>51278.829053698755</v>
      </c>
      <c r="L38" s="29"/>
    </row>
    <row r="39" spans="2:12">
      <c r="B39" s="44"/>
      <c r="C39" s="24"/>
      <c r="D39" s="11">
        <v>754.44399999999996</v>
      </c>
      <c r="E39" s="11">
        <v>-67.706000000000003</v>
      </c>
      <c r="F39" s="2">
        <v>1</v>
      </c>
      <c r="G39" s="2">
        <v>0</v>
      </c>
      <c r="I39" s="15"/>
      <c r="J39" s="7" t="s">
        <v>17</v>
      </c>
      <c r="K39" s="27">
        <v>1046582.1128117793</v>
      </c>
      <c r="L39" s="29"/>
    </row>
    <row r="40" spans="2:12">
      <c r="B40" s="44"/>
      <c r="C40" s="24"/>
      <c r="D40" s="11">
        <v>-67.706000000000003</v>
      </c>
      <c r="E40" s="11">
        <f>-D39</f>
        <v>-754.44399999999996</v>
      </c>
      <c r="F40" s="2">
        <v>0</v>
      </c>
      <c r="G40" s="2">
        <v>1</v>
      </c>
      <c r="I40" s="15"/>
      <c r="J40" s="7" t="s">
        <v>18</v>
      </c>
      <c r="K40" s="27">
        <v>50656.24063691256</v>
      </c>
      <c r="L40" s="29"/>
    </row>
    <row r="41" spans="2:12">
      <c r="B41" s="44"/>
      <c r="C41" s="24"/>
      <c r="D41" s="11">
        <v>972.78800000000001</v>
      </c>
      <c r="E41" s="11">
        <v>120.944</v>
      </c>
      <c r="F41" s="2">
        <v>1</v>
      </c>
      <c r="G41" s="2">
        <v>0</v>
      </c>
      <c r="I41" s="15"/>
      <c r="J41" s="7" t="s">
        <v>19</v>
      </c>
      <c r="K41" s="27">
        <v>1045644.7001463522</v>
      </c>
      <c r="L41" s="29"/>
    </row>
    <row r="42" spans="2:12">
      <c r="B42" s="45"/>
      <c r="C42" s="25"/>
      <c r="D42" s="11">
        <v>120.944</v>
      </c>
      <c r="E42" s="11">
        <v>-972.78800000000001</v>
      </c>
      <c r="F42" s="2">
        <v>0</v>
      </c>
      <c r="G42" s="2">
        <v>1</v>
      </c>
      <c r="I42" s="16"/>
      <c r="J42" s="7" t="s">
        <v>20</v>
      </c>
      <c r="K42" s="27">
        <v>49749.56167871564</v>
      </c>
      <c r="L42" s="29"/>
    </row>
  </sheetData>
  <mergeCells count="16">
    <mergeCell ref="C35:C42"/>
    <mergeCell ref="I35:I42"/>
    <mergeCell ref="L35:L42"/>
    <mergeCell ref="M29:M32"/>
    <mergeCell ref="I1:N9"/>
    <mergeCell ref="B13:B30"/>
    <mergeCell ref="B35:B42"/>
    <mergeCell ref="E1:F1"/>
    <mergeCell ref="G1:H1"/>
    <mergeCell ref="C13:C18"/>
    <mergeCell ref="C20:C23"/>
    <mergeCell ref="C25:C30"/>
    <mergeCell ref="K14:K17"/>
    <mergeCell ref="K19:K22"/>
    <mergeCell ref="K24:K27"/>
    <mergeCell ref="K29:K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2021-04-03T10:36:31Z</dcterms:created>
  <dcterms:modified xsi:type="dcterms:W3CDTF">2021-04-03T11:34:00Z</dcterms:modified>
</cp:coreProperties>
</file>