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5445" windowHeight="7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2"/>
  <c r="G4"/>
  <c r="G5" s="1"/>
  <c r="G6" s="1"/>
  <c r="G7" s="1"/>
  <c r="G8" s="1"/>
  <c r="G9" s="1"/>
  <c r="G10" s="1"/>
  <c r="G11" s="1"/>
  <c r="G12" s="1"/>
  <c r="G13" s="1"/>
  <c r="G14" s="1"/>
  <c r="G3"/>
  <c r="F4"/>
  <c r="F5"/>
  <c r="F6"/>
  <c r="F7"/>
  <c r="F8"/>
  <c r="F9"/>
  <c r="F10"/>
  <c r="F11"/>
  <c r="F12"/>
  <c r="F13"/>
  <c r="F14"/>
  <c r="F3"/>
  <c r="G19"/>
  <c r="D19"/>
  <c r="C16"/>
  <c r="C12"/>
  <c r="C9"/>
  <c r="C5"/>
  <c r="C2"/>
  <c r="I18"/>
  <c r="I16"/>
  <c r="G17"/>
  <c r="D17"/>
  <c r="E16"/>
  <c r="B16"/>
</calcChain>
</file>

<file path=xl/sharedStrings.xml><?xml version="1.0" encoding="utf-8"?>
<sst xmlns="http://schemas.openxmlformats.org/spreadsheetml/2006/main" count="17" uniqueCount="17">
  <si>
    <t>H</t>
  </si>
  <si>
    <t>BM1</t>
  </si>
  <si>
    <t>BM2</t>
  </si>
  <si>
    <t>B.S_C</t>
  </si>
  <si>
    <t>KM</t>
  </si>
  <si>
    <t>نقاط</t>
  </si>
  <si>
    <t>قرائت عقب</t>
  </si>
  <si>
    <t>قرائت وسط</t>
  </si>
  <si>
    <t>قرائت جلو</t>
  </si>
  <si>
    <t>اختلاف ارتفاع</t>
  </si>
  <si>
    <t>ارتفاع</t>
  </si>
  <si>
    <t>محاسباتی :</t>
  </si>
  <si>
    <t>صحیح :</t>
  </si>
  <si>
    <t>خطای بست</t>
  </si>
  <si>
    <t>تصحیح</t>
  </si>
  <si>
    <t>H_P</t>
  </si>
  <si>
    <t>عمق خاک</t>
  </si>
</sst>
</file>

<file path=xl/styles.xml><?xml version="1.0" encoding="utf-8"?>
<styleSheet xmlns="http://schemas.openxmlformats.org/spreadsheetml/2006/main">
  <fonts count="2">
    <font>
      <sz val="14"/>
      <color theme="1"/>
      <name val="Arial"/>
      <family val="2"/>
      <charset val="178"/>
    </font>
    <font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036757291644955"/>
          <c:y val="4.815176723498539E-2"/>
          <c:w val="0.77664821637919457"/>
          <c:h val="0.89188727181112448"/>
        </c:manualLayout>
      </c:layout>
      <c:scatterChart>
        <c:scatterStyle val="lineMarker"/>
        <c:ser>
          <c:idx val="0"/>
          <c:order val="0"/>
          <c:tx>
            <c:v>خط طبیعی زمین</c:v>
          </c:tx>
          <c:spPr>
            <a:ln w="28575">
              <a:solidFill>
                <a:srgbClr val="FF0000"/>
              </a:solidFill>
            </a:ln>
          </c:spPr>
          <c:xVal>
            <c:numRef>
              <c:f>Sheet1!$K$2:$K$12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Sheet1!$L$2:$L$12</c:f>
              <c:numCache>
                <c:formatCode>General</c:formatCode>
                <c:ptCount val="11"/>
                <c:pt idx="0">
                  <c:v>512.03599999999994</c:v>
                </c:pt>
                <c:pt idx="1">
                  <c:v>512.10399999999993</c:v>
                </c:pt>
                <c:pt idx="2">
                  <c:v>511.00299999999993</c:v>
                </c:pt>
                <c:pt idx="3">
                  <c:v>511.1389999999999</c:v>
                </c:pt>
                <c:pt idx="4">
                  <c:v>511.32499999999987</c:v>
                </c:pt>
                <c:pt idx="5">
                  <c:v>510.59599999999989</c:v>
                </c:pt>
                <c:pt idx="6">
                  <c:v>510.84499999999991</c:v>
                </c:pt>
                <c:pt idx="7">
                  <c:v>510.4129999999999</c:v>
                </c:pt>
                <c:pt idx="8">
                  <c:v>509.93999999999988</c:v>
                </c:pt>
                <c:pt idx="9">
                  <c:v>510.09599999999989</c:v>
                </c:pt>
                <c:pt idx="10">
                  <c:v>510.52999999999986</c:v>
                </c:pt>
              </c:numCache>
            </c:numRef>
          </c:yVal>
        </c:ser>
        <c:ser>
          <c:idx val="1"/>
          <c:order val="1"/>
          <c:tx>
            <c:v>خط پروژه</c:v>
          </c:tx>
          <c:spPr>
            <a:ln w="63500">
              <a:solidFill>
                <a:srgbClr val="00B050"/>
              </a:solidFill>
              <a:prstDash val="dash"/>
            </a:ln>
          </c:spPr>
          <c:marker>
            <c:symbol val="circle"/>
            <c:size val="7"/>
          </c:marker>
          <c:xVal>
            <c:numRef>
              <c:f>Sheet1!$K$2:$K$12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</c:numCache>
            </c:numRef>
          </c:xVal>
          <c:yVal>
            <c:numRef>
              <c:f>Sheet1!$M$2:$M$12</c:f>
              <c:numCache>
                <c:formatCode>General</c:formatCode>
                <c:ptCount val="11"/>
                <c:pt idx="0">
                  <c:v>512</c:v>
                </c:pt>
                <c:pt idx="1">
                  <c:v>511.77499999999998</c:v>
                </c:pt>
                <c:pt idx="2">
                  <c:v>511.55</c:v>
                </c:pt>
                <c:pt idx="3">
                  <c:v>511.32499999999999</c:v>
                </c:pt>
                <c:pt idx="4">
                  <c:v>511.1</c:v>
                </c:pt>
                <c:pt idx="5">
                  <c:v>510.875</c:v>
                </c:pt>
                <c:pt idx="6">
                  <c:v>510.65</c:v>
                </c:pt>
                <c:pt idx="7">
                  <c:v>510.42500000000001</c:v>
                </c:pt>
                <c:pt idx="8">
                  <c:v>510.2</c:v>
                </c:pt>
                <c:pt idx="9">
                  <c:v>509.97500000000002</c:v>
                </c:pt>
                <c:pt idx="10">
                  <c:v>509.75</c:v>
                </c:pt>
              </c:numCache>
            </c:numRef>
          </c:yVal>
        </c:ser>
        <c:axId val="67008768"/>
        <c:axId val="67006464"/>
      </c:scatterChart>
      <c:valAx>
        <c:axId val="67008768"/>
        <c:scaling>
          <c:orientation val="minMax"/>
        </c:scaling>
        <c:axPos val="b"/>
        <c:majorGridlines/>
        <c:numFmt formatCode="General" sourceLinked="1"/>
        <c:tickLblPos val="nextTo"/>
        <c:crossAx val="67006464"/>
        <c:crosses val="autoZero"/>
        <c:crossBetween val="midCat"/>
        <c:majorUnit val="15"/>
      </c:valAx>
      <c:valAx>
        <c:axId val="67006464"/>
        <c:scaling>
          <c:orientation val="minMax"/>
        </c:scaling>
        <c:axPos val="l"/>
        <c:majorGridlines/>
        <c:numFmt formatCode="General" sourceLinked="1"/>
        <c:tickLblPos val="nextTo"/>
        <c:crossAx val="67008768"/>
        <c:crosses val="autoZero"/>
        <c:crossBetween val="midCat"/>
      </c:valAx>
    </c:plotArea>
    <c:legend>
      <c:legendPos val="l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372595</xdr:colOff>
      <xdr:row>15</xdr:row>
      <xdr:rowOff>23812</xdr:rowOff>
    </xdr:from>
    <xdr:to>
      <xdr:col>18</xdr:col>
      <xdr:colOff>8404</xdr:colOff>
      <xdr:row>29</xdr:row>
      <xdr:rowOff>270342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="40" zoomScaleNormal="40" workbookViewId="0">
      <selection activeCell="O14" sqref="O14"/>
    </sheetView>
  </sheetViews>
  <sheetFormatPr defaultRowHeight="23.25"/>
  <cols>
    <col min="1" max="1" width="8.7265625" style="4"/>
    <col min="2" max="2" width="12.54296875" style="4" bestFit="1" customWidth="1"/>
    <col min="3" max="3" width="12.54296875" style="4" customWidth="1"/>
    <col min="4" max="4" width="12.453125" style="4" bestFit="1" customWidth="1"/>
    <col min="5" max="5" width="12.453125" style="4" customWidth="1"/>
    <col min="6" max="8" width="12.453125" style="4" bestFit="1" customWidth="1"/>
    <col min="9" max="14" width="11.453125" style="4" bestFit="1" customWidth="1"/>
    <col min="15" max="20" width="10.54296875" style="4" bestFit="1" customWidth="1"/>
    <col min="21" max="23" width="9.54296875" style="4" bestFit="1" customWidth="1"/>
    <col min="24" max="16384" width="8.7265625" style="4"/>
  </cols>
  <sheetData>
    <row r="1" spans="1:14">
      <c r="A1" s="3" t="s">
        <v>5</v>
      </c>
      <c r="B1" s="3" t="s">
        <v>6</v>
      </c>
      <c r="C1" s="3" t="s">
        <v>3</v>
      </c>
      <c r="D1" s="3" t="s">
        <v>7</v>
      </c>
      <c r="E1" s="3" t="s">
        <v>8</v>
      </c>
      <c r="F1" s="3" t="s">
        <v>9</v>
      </c>
      <c r="G1" s="3" t="s">
        <v>10</v>
      </c>
      <c r="K1" s="9" t="s">
        <v>4</v>
      </c>
      <c r="L1" s="9" t="s">
        <v>0</v>
      </c>
      <c r="M1" s="5" t="s">
        <v>15</v>
      </c>
      <c r="N1" s="4" t="s">
        <v>16</v>
      </c>
    </row>
    <row r="2" spans="1:14">
      <c r="A2" s="1" t="s">
        <v>1</v>
      </c>
      <c r="B2" s="1">
        <v>1825</v>
      </c>
      <c r="C2" s="1">
        <f>B2+$I$18</f>
        <v>1820.999999999995</v>
      </c>
      <c r="D2" s="1"/>
      <c r="E2" s="1"/>
      <c r="F2" s="1"/>
      <c r="G2" s="2">
        <v>512.428</v>
      </c>
      <c r="K2" s="14">
        <v>0</v>
      </c>
      <c r="L2" s="14">
        <v>512.03599999999994</v>
      </c>
      <c r="M2" s="15">
        <v>512</v>
      </c>
      <c r="N2" s="16">
        <f>L2-M2</f>
        <v>3.5999999999944521E-2</v>
      </c>
    </row>
    <row r="3" spans="1:14">
      <c r="A3" s="1">
        <v>1</v>
      </c>
      <c r="B3" s="1"/>
      <c r="C3" s="1"/>
      <c r="D3" s="1">
        <v>2213</v>
      </c>
      <c r="E3" s="1"/>
      <c r="F3" s="1">
        <f>C2+D2-D3-E3</f>
        <v>-392.000000000005</v>
      </c>
      <c r="G3" s="1">
        <f>G2+F3/1000</f>
        <v>512.03599999999994</v>
      </c>
      <c r="K3" s="14">
        <v>15</v>
      </c>
      <c r="L3" s="14">
        <v>512.10399999999993</v>
      </c>
      <c r="M3" s="15">
        <v>511.77499999999998</v>
      </c>
      <c r="N3" s="16">
        <f t="shared" ref="N3:N12" si="0">L3-M3</f>
        <v>0.32899999999995089</v>
      </c>
    </row>
    <row r="4" spans="1:14">
      <c r="A4" s="1">
        <v>2</v>
      </c>
      <c r="B4" s="1"/>
      <c r="C4" s="1"/>
      <c r="D4" s="1">
        <v>2145</v>
      </c>
      <c r="E4" s="1"/>
      <c r="F4" s="1">
        <f t="shared" ref="F4:F14" si="1">C3+D3-D4-E4</f>
        <v>68</v>
      </c>
      <c r="G4" s="1">
        <f t="shared" ref="G4:G14" si="2">G3+F4/1000</f>
        <v>512.10399999999993</v>
      </c>
      <c r="K4" s="14">
        <v>30</v>
      </c>
      <c r="L4" s="14">
        <v>511.00299999999993</v>
      </c>
      <c r="M4" s="15">
        <v>511.55</v>
      </c>
      <c r="N4" s="17">
        <f t="shared" si="0"/>
        <v>-0.54700000000008231</v>
      </c>
    </row>
    <row r="5" spans="1:14">
      <c r="A5" s="1">
        <v>3</v>
      </c>
      <c r="B5" s="1">
        <v>2158</v>
      </c>
      <c r="C5" s="1">
        <f>B5+$I$18</f>
        <v>2153.999999999995</v>
      </c>
      <c r="D5" s="1"/>
      <c r="E5" s="1">
        <v>3246</v>
      </c>
      <c r="F5" s="1">
        <f t="shared" si="1"/>
        <v>-1101</v>
      </c>
      <c r="G5" s="1">
        <f t="shared" si="2"/>
        <v>511.00299999999993</v>
      </c>
      <c r="K5" s="14">
        <v>45</v>
      </c>
      <c r="L5" s="14">
        <v>511.1389999999999</v>
      </c>
      <c r="M5" s="15">
        <v>511.32499999999999</v>
      </c>
      <c r="N5" s="17">
        <f t="shared" si="0"/>
        <v>-0.18600000000009231</v>
      </c>
    </row>
    <row r="6" spans="1:14">
      <c r="A6" s="1">
        <v>4</v>
      </c>
      <c r="B6" s="1"/>
      <c r="C6" s="1"/>
      <c r="D6" s="1">
        <v>2018</v>
      </c>
      <c r="E6" s="1"/>
      <c r="F6" s="1">
        <f t="shared" si="1"/>
        <v>135.999999999995</v>
      </c>
      <c r="G6" s="1">
        <f t="shared" si="2"/>
        <v>511.1389999999999</v>
      </c>
      <c r="K6" s="14">
        <v>60</v>
      </c>
      <c r="L6" s="14">
        <v>511.32499999999987</v>
      </c>
      <c r="M6" s="15">
        <v>511.1</v>
      </c>
      <c r="N6" s="16">
        <f t="shared" si="0"/>
        <v>0.22499999999985221</v>
      </c>
    </row>
    <row r="7" spans="1:14">
      <c r="A7" s="1">
        <v>5</v>
      </c>
      <c r="B7" s="1"/>
      <c r="C7" s="1"/>
      <c r="D7" s="1">
        <v>1832</v>
      </c>
      <c r="E7" s="1"/>
      <c r="F7" s="1">
        <f t="shared" si="1"/>
        <v>186</v>
      </c>
      <c r="G7" s="1">
        <f t="shared" si="2"/>
        <v>511.32499999999987</v>
      </c>
      <c r="K7" s="14">
        <v>75</v>
      </c>
      <c r="L7" s="14">
        <v>510.59599999999989</v>
      </c>
      <c r="M7" s="15">
        <v>510.875</v>
      </c>
      <c r="N7" s="17">
        <f t="shared" si="0"/>
        <v>-0.27900000000011005</v>
      </c>
    </row>
    <row r="8" spans="1:14">
      <c r="A8" s="1">
        <v>6</v>
      </c>
      <c r="B8" s="1"/>
      <c r="C8" s="1"/>
      <c r="D8" s="1">
        <v>2561</v>
      </c>
      <c r="E8" s="1"/>
      <c r="F8" s="1">
        <f t="shared" si="1"/>
        <v>-729</v>
      </c>
      <c r="G8" s="1">
        <f t="shared" si="2"/>
        <v>510.59599999999989</v>
      </c>
      <c r="K8" s="14">
        <v>90</v>
      </c>
      <c r="L8" s="14">
        <v>510.84499999999991</v>
      </c>
      <c r="M8" s="15">
        <v>510.65</v>
      </c>
      <c r="N8" s="16">
        <f t="shared" si="0"/>
        <v>0.19499999999993634</v>
      </c>
    </row>
    <row r="9" spans="1:14">
      <c r="A9" s="1">
        <v>7</v>
      </c>
      <c r="B9" s="1">
        <v>1514</v>
      </c>
      <c r="C9" s="1">
        <f>B9+$I$18</f>
        <v>1509.999999999995</v>
      </c>
      <c r="D9" s="1"/>
      <c r="E9" s="1">
        <v>2312</v>
      </c>
      <c r="F9" s="1">
        <f t="shared" si="1"/>
        <v>249</v>
      </c>
      <c r="G9" s="1">
        <f t="shared" si="2"/>
        <v>510.84499999999991</v>
      </c>
      <c r="K9" s="14">
        <v>105</v>
      </c>
      <c r="L9" s="14">
        <v>510.4129999999999</v>
      </c>
      <c r="M9" s="15">
        <v>510.42500000000001</v>
      </c>
      <c r="N9" s="17">
        <f t="shared" si="0"/>
        <v>-1.2000000000114142E-2</v>
      </c>
    </row>
    <row r="10" spans="1:14">
      <c r="A10" s="1">
        <v>8</v>
      </c>
      <c r="B10" s="1"/>
      <c r="C10" s="1"/>
      <c r="D10" s="1">
        <v>1942</v>
      </c>
      <c r="E10" s="1"/>
      <c r="F10" s="1">
        <f t="shared" si="1"/>
        <v>-432.000000000005</v>
      </c>
      <c r="G10" s="1">
        <f t="shared" si="2"/>
        <v>510.4129999999999</v>
      </c>
      <c r="K10" s="14">
        <v>120</v>
      </c>
      <c r="L10" s="14">
        <v>509.93999999999988</v>
      </c>
      <c r="M10" s="15">
        <v>510.2</v>
      </c>
      <c r="N10" s="17">
        <f t="shared" si="0"/>
        <v>-0.26000000000010459</v>
      </c>
    </row>
    <row r="11" spans="1:14">
      <c r="A11" s="1">
        <v>9</v>
      </c>
      <c r="B11" s="1"/>
      <c r="C11" s="1"/>
      <c r="D11" s="1">
        <v>2415</v>
      </c>
      <c r="E11" s="1"/>
      <c r="F11" s="1">
        <f t="shared" si="1"/>
        <v>-473</v>
      </c>
      <c r="G11" s="1">
        <f t="shared" si="2"/>
        <v>509.93999999999988</v>
      </c>
      <c r="K11" s="14">
        <v>135</v>
      </c>
      <c r="L11" s="14">
        <v>510.09599999999989</v>
      </c>
      <c r="M11" s="15">
        <v>509.97500000000002</v>
      </c>
      <c r="N11" s="16">
        <f t="shared" si="0"/>
        <v>0.12099999999986721</v>
      </c>
    </row>
    <row r="12" spans="1:14">
      <c r="A12" s="1">
        <v>10</v>
      </c>
      <c r="B12" s="1">
        <v>2335</v>
      </c>
      <c r="C12" s="1">
        <f>B12+$I$18</f>
        <v>2330.999999999995</v>
      </c>
      <c r="D12" s="1"/>
      <c r="E12" s="1">
        <v>2259</v>
      </c>
      <c r="F12" s="1">
        <f t="shared" si="1"/>
        <v>156</v>
      </c>
      <c r="G12" s="1">
        <f t="shared" si="2"/>
        <v>510.09599999999989</v>
      </c>
      <c r="K12" s="14">
        <v>150</v>
      </c>
      <c r="L12" s="14">
        <v>510.52999999999986</v>
      </c>
      <c r="M12" s="15">
        <v>509.75</v>
      </c>
      <c r="N12" s="16">
        <f t="shared" si="0"/>
        <v>0.77999999999985903</v>
      </c>
    </row>
    <row r="13" spans="1:14">
      <c r="A13" s="1">
        <v>11</v>
      </c>
      <c r="B13" s="1"/>
      <c r="C13" s="1"/>
      <c r="D13" s="1">
        <v>1897</v>
      </c>
      <c r="E13" s="1"/>
      <c r="F13" s="1">
        <f t="shared" si="1"/>
        <v>433.999999999995</v>
      </c>
      <c r="G13" s="1">
        <f t="shared" si="2"/>
        <v>510.52999999999986</v>
      </c>
      <c r="K13" s="13"/>
      <c r="L13" s="13"/>
    </row>
    <row r="14" spans="1:14">
      <c r="A14" s="1" t="s">
        <v>2</v>
      </c>
      <c r="B14" s="1"/>
      <c r="C14" s="1"/>
      <c r="D14" s="1"/>
      <c r="E14" s="1">
        <v>2890</v>
      </c>
      <c r="F14" s="1">
        <f t="shared" si="1"/>
        <v>-993</v>
      </c>
      <c r="G14" s="12">
        <f t="shared" si="2"/>
        <v>509.53699999999986</v>
      </c>
      <c r="K14" s="13"/>
      <c r="L14" s="13"/>
    </row>
    <row r="15" spans="1:14">
      <c r="G15" s="8">
        <v>509.53699999999998</v>
      </c>
      <c r="H15" s="4" t="s">
        <v>12</v>
      </c>
    </row>
    <row r="16" spans="1:14">
      <c r="B16" s="7">
        <f>SUM(B2:B12)</f>
        <v>7832</v>
      </c>
      <c r="C16" s="7">
        <f>SUM(C2:C12)</f>
        <v>7815.99999999998</v>
      </c>
      <c r="E16" s="7">
        <f>SUM(E5:E14)</f>
        <v>10707</v>
      </c>
      <c r="I16" s="6">
        <f>(G17-G15)*1000</f>
        <v>16.000000000019554</v>
      </c>
      <c r="J16" s="4" t="s">
        <v>13</v>
      </c>
    </row>
    <row r="17" spans="4:10">
      <c r="D17" s="6">
        <f>B16-E16</f>
        <v>-2875</v>
      </c>
      <c r="G17" s="6">
        <f>G2+D17/1000</f>
        <v>509.553</v>
      </c>
      <c r="H17" s="4" t="s">
        <v>11</v>
      </c>
    </row>
    <row r="18" spans="4:10">
      <c r="I18" s="10">
        <f>-I16/4</f>
        <v>-4.0000000000048885</v>
      </c>
      <c r="J18" s="10" t="s">
        <v>14</v>
      </c>
    </row>
    <row r="19" spans="4:10">
      <c r="D19" s="11">
        <f>C16-E16</f>
        <v>-2891.00000000002</v>
      </c>
      <c r="G19" s="11">
        <f>G2+D19/1000</f>
        <v>509.53699999999998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2021-03-03T04:08:54Z</dcterms:created>
  <dcterms:modified xsi:type="dcterms:W3CDTF">2021-03-03T07:38:07Z</dcterms:modified>
</cp:coreProperties>
</file>