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544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2"/>
  <c r="F4"/>
  <c r="G4" s="1"/>
  <c r="G5" s="1"/>
  <c r="G6" s="1"/>
  <c r="G7" s="1"/>
  <c r="G8" s="1"/>
  <c r="G9" s="1"/>
  <c r="G10" s="1"/>
  <c r="G11" s="1"/>
  <c r="G12" s="1"/>
  <c r="G13" s="1"/>
  <c r="G14" s="1"/>
  <c r="F5"/>
  <c r="F6"/>
  <c r="F7"/>
  <c r="F8"/>
  <c r="F9"/>
  <c r="F10"/>
  <c r="F11"/>
  <c r="F12"/>
  <c r="F13"/>
  <c r="F14"/>
  <c r="G3"/>
  <c r="F3"/>
  <c r="C12"/>
  <c r="C9"/>
  <c r="C5"/>
  <c r="C2"/>
  <c r="F20"/>
  <c r="F19"/>
  <c r="D20"/>
  <c r="D18"/>
  <c r="E16"/>
  <c r="B16"/>
</calcChain>
</file>

<file path=xl/sharedStrings.xml><?xml version="1.0" encoding="utf-8"?>
<sst xmlns="http://schemas.openxmlformats.org/spreadsheetml/2006/main" count="17" uniqueCount="17">
  <si>
    <t>BM1</t>
  </si>
  <si>
    <t>BM2</t>
  </si>
  <si>
    <t>نقاط</t>
  </si>
  <si>
    <t>قرائت عقب</t>
  </si>
  <si>
    <t>قرائت وسط</t>
  </si>
  <si>
    <t>قرائت جلو</t>
  </si>
  <si>
    <t>اختلاف ارتفاع</t>
  </si>
  <si>
    <t>ارتفاع</t>
  </si>
  <si>
    <t>DELTA H' =</t>
  </si>
  <si>
    <t>DELTA H =</t>
  </si>
  <si>
    <t xml:space="preserve">El = </t>
  </si>
  <si>
    <t>B.S_C</t>
  </si>
  <si>
    <t>C =</t>
  </si>
  <si>
    <t>KM</t>
  </si>
  <si>
    <t>H</t>
  </si>
  <si>
    <t>Hp</t>
  </si>
  <si>
    <t>E</t>
  </si>
</sst>
</file>

<file path=xl/styles.xml><?xml version="1.0" encoding="utf-8"?>
<styleSheet xmlns="http://schemas.openxmlformats.org/spreadsheetml/2006/main">
  <fonts count="2">
    <font>
      <sz val="14"/>
      <color theme="1"/>
      <name val="Arial"/>
      <family val="2"/>
      <charset val="178"/>
    </font>
    <font>
      <sz val="1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solidFill>
                <a:srgbClr val="00B050"/>
              </a:solidFill>
            </a:ln>
          </c:spPr>
          <c:xVal>
            <c:numRef>
              <c:f>Sheet1!$I$2:$I$12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Sheet1!$J$2:$J$12</c:f>
              <c:numCache>
                <c:formatCode>General</c:formatCode>
                <c:ptCount val="11"/>
                <c:pt idx="0">
                  <c:v>512.03599999999994</c:v>
                </c:pt>
                <c:pt idx="1">
                  <c:v>512.10399999999993</c:v>
                </c:pt>
                <c:pt idx="2">
                  <c:v>511.00299999999993</c:v>
                </c:pt>
                <c:pt idx="3">
                  <c:v>511.13899999999995</c:v>
                </c:pt>
                <c:pt idx="4">
                  <c:v>511.32499999999993</c:v>
                </c:pt>
                <c:pt idx="5">
                  <c:v>510.59599999999995</c:v>
                </c:pt>
                <c:pt idx="6">
                  <c:v>510.84499999999997</c:v>
                </c:pt>
                <c:pt idx="7">
                  <c:v>510.41299999999995</c:v>
                </c:pt>
                <c:pt idx="8">
                  <c:v>509.93999999999994</c:v>
                </c:pt>
                <c:pt idx="9">
                  <c:v>510.09599999999995</c:v>
                </c:pt>
                <c:pt idx="10">
                  <c:v>510.53</c:v>
                </c:pt>
              </c:numCache>
            </c:numRef>
          </c:yVal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xVal>
            <c:numRef>
              <c:f>Sheet1!$I$2:$I$12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Sheet1!$K$2:$K$12</c:f>
              <c:numCache>
                <c:formatCode>General</c:formatCode>
                <c:ptCount val="11"/>
                <c:pt idx="0">
                  <c:v>512</c:v>
                </c:pt>
                <c:pt idx="1">
                  <c:v>511.7</c:v>
                </c:pt>
                <c:pt idx="2">
                  <c:v>511.4</c:v>
                </c:pt>
                <c:pt idx="3">
                  <c:v>511.1</c:v>
                </c:pt>
                <c:pt idx="4">
                  <c:v>510.8</c:v>
                </c:pt>
                <c:pt idx="5">
                  <c:v>510.5</c:v>
                </c:pt>
                <c:pt idx="6">
                  <c:v>510.2</c:v>
                </c:pt>
                <c:pt idx="7">
                  <c:v>509.9</c:v>
                </c:pt>
                <c:pt idx="8">
                  <c:v>509.6</c:v>
                </c:pt>
                <c:pt idx="9">
                  <c:v>509.3</c:v>
                </c:pt>
                <c:pt idx="10">
                  <c:v>509</c:v>
                </c:pt>
              </c:numCache>
            </c:numRef>
          </c:yVal>
        </c:ser>
        <c:axId val="59505280"/>
        <c:axId val="59503744"/>
      </c:scatterChart>
      <c:valAx>
        <c:axId val="59505280"/>
        <c:scaling>
          <c:orientation val="minMax"/>
        </c:scaling>
        <c:axPos val="b"/>
        <c:majorGridlines/>
        <c:numFmt formatCode="General" sourceLinked="1"/>
        <c:tickLblPos val="nextTo"/>
        <c:crossAx val="59503744"/>
        <c:crosses val="autoZero"/>
        <c:crossBetween val="midCat"/>
        <c:majorUnit val="20"/>
      </c:valAx>
      <c:valAx>
        <c:axId val="59503744"/>
        <c:scaling>
          <c:orientation val="minMax"/>
        </c:scaling>
        <c:axPos val="l"/>
        <c:majorGridlines/>
        <c:numFmt formatCode="General" sourceLinked="1"/>
        <c:tickLblPos val="nextTo"/>
        <c:crossAx val="59505280"/>
        <c:crosses val="autoZero"/>
        <c:crossBetween val="midCat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376925</xdr:colOff>
      <xdr:row>14</xdr:row>
      <xdr:rowOff>36676</xdr:rowOff>
    </xdr:from>
    <xdr:to>
      <xdr:col>12</xdr:col>
      <xdr:colOff>86591</xdr:colOff>
      <xdr:row>26</xdr:row>
      <xdr:rowOff>121229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55" zoomScaleNormal="55" workbookViewId="0">
      <selection activeCell="L12" sqref="L12"/>
    </sheetView>
  </sheetViews>
  <sheetFormatPr defaultRowHeight="23.25"/>
  <cols>
    <col min="1" max="1" width="8.7265625" style="4"/>
    <col min="2" max="2" width="12.54296875" style="4" bestFit="1" customWidth="1"/>
    <col min="3" max="3" width="12.54296875" style="4" customWidth="1"/>
    <col min="4" max="4" width="12.453125" style="4" bestFit="1" customWidth="1"/>
    <col min="5" max="5" width="12.453125" style="4" customWidth="1"/>
    <col min="6" max="8" width="12.453125" style="4" bestFit="1" customWidth="1"/>
    <col min="9" max="14" width="11.453125" style="4" bestFit="1" customWidth="1"/>
    <col min="15" max="20" width="10.54296875" style="4" bestFit="1" customWidth="1"/>
    <col min="21" max="23" width="9.54296875" style="4" bestFit="1" customWidth="1"/>
    <col min="24" max="16384" width="8.7265625" style="4"/>
  </cols>
  <sheetData>
    <row r="1" spans="1:12">
      <c r="A1" s="3" t="s">
        <v>2</v>
      </c>
      <c r="B1" s="3" t="s">
        <v>3</v>
      </c>
      <c r="C1" s="17" t="s">
        <v>11</v>
      </c>
      <c r="D1" s="3" t="s">
        <v>4</v>
      </c>
      <c r="E1" s="3" t="s">
        <v>5</v>
      </c>
      <c r="F1" s="3" t="s">
        <v>6</v>
      </c>
      <c r="G1" s="3" t="s">
        <v>7</v>
      </c>
      <c r="I1" s="12" t="s">
        <v>13</v>
      </c>
      <c r="J1" s="12" t="s">
        <v>14</v>
      </c>
      <c r="K1" s="12" t="s">
        <v>15</v>
      </c>
      <c r="L1" s="20" t="s">
        <v>16</v>
      </c>
    </row>
    <row r="2" spans="1:12">
      <c r="A2" s="9" t="s">
        <v>0</v>
      </c>
      <c r="B2" s="1">
        <v>1825</v>
      </c>
      <c r="C2" s="18">
        <f>B2+$F$20</f>
        <v>1821</v>
      </c>
      <c r="D2" s="1"/>
      <c r="E2" s="1"/>
      <c r="F2" s="1"/>
      <c r="G2" s="2">
        <v>512.428</v>
      </c>
      <c r="I2" s="10">
        <v>0</v>
      </c>
      <c r="J2" s="10">
        <v>512.03599999999994</v>
      </c>
      <c r="K2" s="10">
        <v>512</v>
      </c>
      <c r="L2" s="11">
        <f>J2-K2</f>
        <v>3.5999999999944521E-2</v>
      </c>
    </row>
    <row r="3" spans="1:12">
      <c r="A3" s="1">
        <v>1</v>
      </c>
      <c r="B3" s="1"/>
      <c r="C3" s="18"/>
      <c r="D3" s="1">
        <v>2213</v>
      </c>
      <c r="E3" s="1"/>
      <c r="F3" s="1">
        <f>C2+D2-D3-E3</f>
        <v>-392</v>
      </c>
      <c r="G3" s="16">
        <f>G2+F3/1000</f>
        <v>512.03599999999994</v>
      </c>
      <c r="I3" s="10">
        <v>20</v>
      </c>
      <c r="J3" s="10">
        <v>512.10399999999993</v>
      </c>
      <c r="K3" s="10">
        <v>511.7</v>
      </c>
      <c r="L3" s="11">
        <f t="shared" ref="L3:L12" si="0">J3-K3</f>
        <v>0.40399999999993952</v>
      </c>
    </row>
    <row r="4" spans="1:12">
      <c r="A4" s="1">
        <v>2</v>
      </c>
      <c r="B4" s="1"/>
      <c r="C4" s="18"/>
      <c r="D4" s="1">
        <v>2145</v>
      </c>
      <c r="E4" s="1"/>
      <c r="F4" s="1">
        <f t="shared" ref="F4:F14" si="1">C3+D3-D4-E4</f>
        <v>68</v>
      </c>
      <c r="G4" s="16">
        <f t="shared" ref="G4:G14" si="2">G3+F4/1000</f>
        <v>512.10399999999993</v>
      </c>
      <c r="I4" s="10">
        <v>40</v>
      </c>
      <c r="J4" s="10">
        <v>511.00299999999993</v>
      </c>
      <c r="K4" s="10">
        <v>511.4</v>
      </c>
      <c r="L4" s="13">
        <f t="shared" si="0"/>
        <v>-0.3970000000000482</v>
      </c>
    </row>
    <row r="5" spans="1:12">
      <c r="A5" s="1">
        <v>3</v>
      </c>
      <c r="B5" s="1">
        <v>2158</v>
      </c>
      <c r="C5" s="18">
        <f>B5+$F$20</f>
        <v>2154</v>
      </c>
      <c r="D5" s="1"/>
      <c r="E5" s="1">
        <v>3246</v>
      </c>
      <c r="F5" s="1">
        <f t="shared" si="1"/>
        <v>-1101</v>
      </c>
      <c r="G5" s="16">
        <f t="shared" si="2"/>
        <v>511.00299999999993</v>
      </c>
      <c r="I5" s="10">
        <v>60</v>
      </c>
      <c r="J5" s="10">
        <v>511.13899999999995</v>
      </c>
      <c r="K5" s="10">
        <v>511.1</v>
      </c>
      <c r="L5" s="11">
        <f t="shared" si="0"/>
        <v>3.8999999999930424E-2</v>
      </c>
    </row>
    <row r="6" spans="1:12">
      <c r="A6" s="1">
        <v>4</v>
      </c>
      <c r="B6" s="1"/>
      <c r="C6" s="18"/>
      <c r="D6" s="1">
        <v>2018</v>
      </c>
      <c r="E6" s="1"/>
      <c r="F6" s="1">
        <f t="shared" si="1"/>
        <v>136</v>
      </c>
      <c r="G6" s="16">
        <f t="shared" si="2"/>
        <v>511.13899999999995</v>
      </c>
      <c r="I6" s="10">
        <v>80</v>
      </c>
      <c r="J6" s="10">
        <v>511.32499999999993</v>
      </c>
      <c r="K6" s="10">
        <v>510.8</v>
      </c>
      <c r="L6" s="11">
        <f t="shared" si="0"/>
        <v>0.52499999999992042</v>
      </c>
    </row>
    <row r="7" spans="1:12">
      <c r="A7" s="1">
        <v>5</v>
      </c>
      <c r="B7" s="1"/>
      <c r="C7" s="18"/>
      <c r="D7" s="1">
        <v>1832</v>
      </c>
      <c r="E7" s="1"/>
      <c r="F7" s="1">
        <f t="shared" si="1"/>
        <v>186</v>
      </c>
      <c r="G7" s="16">
        <f t="shared" si="2"/>
        <v>511.32499999999993</v>
      </c>
      <c r="I7" s="10">
        <v>100</v>
      </c>
      <c r="J7" s="10">
        <v>510.59599999999995</v>
      </c>
      <c r="K7" s="10">
        <v>510.5</v>
      </c>
      <c r="L7" s="11">
        <f t="shared" si="0"/>
        <v>9.5999999999946795E-2</v>
      </c>
    </row>
    <row r="8" spans="1:12">
      <c r="A8" s="1">
        <v>6</v>
      </c>
      <c r="B8" s="1"/>
      <c r="C8" s="18"/>
      <c r="D8" s="1">
        <v>2561</v>
      </c>
      <c r="E8" s="1"/>
      <c r="F8" s="1">
        <f t="shared" si="1"/>
        <v>-729</v>
      </c>
      <c r="G8" s="16">
        <f t="shared" si="2"/>
        <v>510.59599999999995</v>
      </c>
      <c r="I8" s="10">
        <v>120</v>
      </c>
      <c r="J8" s="10">
        <v>510.84499999999997</v>
      </c>
      <c r="K8" s="10">
        <v>510.2</v>
      </c>
      <c r="L8" s="11">
        <f t="shared" si="0"/>
        <v>0.64499999999998181</v>
      </c>
    </row>
    <row r="9" spans="1:12">
      <c r="A9" s="1">
        <v>7</v>
      </c>
      <c r="B9" s="1">
        <v>1514</v>
      </c>
      <c r="C9" s="18">
        <f>B9+$F$20</f>
        <v>1510</v>
      </c>
      <c r="D9" s="1"/>
      <c r="E9" s="1">
        <v>2312</v>
      </c>
      <c r="F9" s="1">
        <f t="shared" si="1"/>
        <v>249</v>
      </c>
      <c r="G9" s="16">
        <f t="shared" si="2"/>
        <v>510.84499999999997</v>
      </c>
      <c r="I9" s="10">
        <v>140</v>
      </c>
      <c r="J9" s="10">
        <v>510.41299999999995</v>
      </c>
      <c r="K9" s="10">
        <v>509.9</v>
      </c>
      <c r="L9" s="11">
        <f t="shared" si="0"/>
        <v>0.51299999999997681</v>
      </c>
    </row>
    <row r="10" spans="1:12">
      <c r="A10" s="1">
        <v>8</v>
      </c>
      <c r="B10" s="1"/>
      <c r="C10" s="18"/>
      <c r="D10" s="1">
        <v>1942</v>
      </c>
      <c r="E10" s="1"/>
      <c r="F10" s="1">
        <f t="shared" si="1"/>
        <v>-432</v>
      </c>
      <c r="G10" s="16">
        <f t="shared" si="2"/>
        <v>510.41299999999995</v>
      </c>
      <c r="I10" s="10">
        <v>160</v>
      </c>
      <c r="J10" s="10">
        <v>509.93999999999994</v>
      </c>
      <c r="K10" s="10">
        <v>509.6</v>
      </c>
      <c r="L10" s="11">
        <f t="shared" si="0"/>
        <v>0.33999999999991815</v>
      </c>
    </row>
    <row r="11" spans="1:12">
      <c r="A11" s="1">
        <v>9</v>
      </c>
      <c r="B11" s="1"/>
      <c r="C11" s="18"/>
      <c r="D11" s="1">
        <v>2415</v>
      </c>
      <c r="E11" s="1"/>
      <c r="F11" s="1">
        <f t="shared" si="1"/>
        <v>-473</v>
      </c>
      <c r="G11" s="16">
        <f t="shared" si="2"/>
        <v>509.93999999999994</v>
      </c>
      <c r="I11" s="10">
        <v>180</v>
      </c>
      <c r="J11" s="10">
        <v>510.09599999999995</v>
      </c>
      <c r="K11" s="10">
        <v>509.3</v>
      </c>
      <c r="L11" s="11">
        <f t="shared" si="0"/>
        <v>0.79599999999993543</v>
      </c>
    </row>
    <row r="12" spans="1:12">
      <c r="A12" s="1">
        <v>10</v>
      </c>
      <c r="B12" s="1">
        <v>2335</v>
      </c>
      <c r="C12" s="18">
        <f>B12+$F$20</f>
        <v>2331</v>
      </c>
      <c r="D12" s="1"/>
      <c r="E12" s="1">
        <v>2259</v>
      </c>
      <c r="F12" s="1">
        <f t="shared" si="1"/>
        <v>156</v>
      </c>
      <c r="G12" s="16">
        <f t="shared" si="2"/>
        <v>510.09599999999995</v>
      </c>
      <c r="I12" s="10">
        <v>200</v>
      </c>
      <c r="J12" s="10">
        <v>510.53</v>
      </c>
      <c r="K12" s="10">
        <v>509</v>
      </c>
      <c r="L12" s="11">
        <f t="shared" si="0"/>
        <v>1.5299999999999727</v>
      </c>
    </row>
    <row r="13" spans="1:12">
      <c r="A13" s="1">
        <v>11</v>
      </c>
      <c r="B13" s="1"/>
      <c r="C13" s="18"/>
      <c r="D13" s="1">
        <v>1897</v>
      </c>
      <c r="E13" s="1"/>
      <c r="F13" s="1">
        <f t="shared" si="1"/>
        <v>434</v>
      </c>
      <c r="G13" s="16">
        <f t="shared" si="2"/>
        <v>510.53</v>
      </c>
      <c r="I13" s="6"/>
    </row>
    <row r="14" spans="1:12">
      <c r="A14" s="9" t="s">
        <v>1</v>
      </c>
      <c r="B14" s="1"/>
      <c r="C14" s="18"/>
      <c r="D14" s="1"/>
      <c r="E14" s="1">
        <v>2890</v>
      </c>
      <c r="F14" s="1">
        <f t="shared" si="1"/>
        <v>-993</v>
      </c>
      <c r="G14" s="19">
        <f t="shared" si="2"/>
        <v>509.53699999999998</v>
      </c>
    </row>
    <row r="15" spans="1:12">
      <c r="G15" s="5">
        <v>509.53699999999998</v>
      </c>
    </row>
    <row r="16" spans="1:12">
      <c r="B16" s="7">
        <f>SUM(B2:B12)</f>
        <v>7832</v>
      </c>
      <c r="C16" s="15"/>
      <c r="E16" s="7">
        <f>SUM(E2:E14)</f>
        <v>10707</v>
      </c>
    </row>
    <row r="18" spans="2:6">
      <c r="B18" s="8" t="s">
        <v>8</v>
      </c>
      <c r="C18" s="8"/>
      <c r="D18" s="14">
        <f>B16-E16</f>
        <v>-2875</v>
      </c>
    </row>
    <row r="19" spans="2:6">
      <c r="E19" s="7" t="s">
        <v>10</v>
      </c>
      <c r="F19" s="7">
        <f>D18-D20</f>
        <v>16.000000000019554</v>
      </c>
    </row>
    <row r="20" spans="2:6">
      <c r="B20" s="8" t="s">
        <v>9</v>
      </c>
      <c r="C20" s="8"/>
      <c r="D20" s="13">
        <f>(G15-G2)*1000</f>
        <v>-2891.0000000000196</v>
      </c>
      <c r="E20" s="5" t="s">
        <v>12</v>
      </c>
      <c r="F20" s="5">
        <f>-16/4</f>
        <v>-4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2021-03-03T04:08:54Z</dcterms:created>
  <dcterms:modified xsi:type="dcterms:W3CDTF">2021-03-06T05:58:26Z</dcterms:modified>
</cp:coreProperties>
</file>